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tente\Desktop\aROBERTO\Coeff. C\"/>
    </mc:Choice>
  </mc:AlternateContent>
  <xr:revisionPtr revIDLastSave="0" documentId="13_ncr:1_{6E18C657-5157-4324-AC03-42246A923C60}" xr6:coauthVersionLast="47" xr6:coauthVersionMax="47" xr10:uidLastSave="{00000000-0000-0000-0000-000000000000}"/>
  <bookViews>
    <workbookView xWindow="-108" yWindow="-108" windowWidth="23256" windowHeight="12576" xr2:uid="{29CDE965-8D65-4A58-898B-93E8EAB0013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J23" i="1"/>
  <c r="I23" i="1"/>
  <c r="G23" i="1"/>
  <c r="G29" i="1" s="1"/>
  <c r="F23" i="1"/>
  <c r="F29" i="1" s="1"/>
  <c r="E23" i="1"/>
  <c r="E29" i="1" s="1"/>
  <c r="D23" i="1"/>
  <c r="D29" i="1" s="1"/>
  <c r="C23" i="1"/>
  <c r="C29" i="1" s="1"/>
  <c r="G19" i="1"/>
  <c r="G28" i="1" s="1"/>
  <c r="F19" i="1"/>
  <c r="F28" i="1" s="1"/>
  <c r="E19" i="1"/>
  <c r="E28" i="1" s="1"/>
  <c r="D19" i="1"/>
  <c r="D28" i="1" s="1"/>
  <c r="C19" i="1"/>
  <c r="C28" i="1" s="1"/>
  <c r="J13" i="1"/>
  <c r="J19" i="1" s="1"/>
  <c r="J35" i="1" s="1"/>
  <c r="J37" i="1" s="1"/>
  <c r="K12" i="1"/>
  <c r="K19" i="1" s="1"/>
  <c r="K35" i="1" s="1"/>
  <c r="K37" i="1" s="1"/>
  <c r="I12" i="1"/>
  <c r="I19" i="1" s="1"/>
  <c r="I35" i="1" s="1"/>
  <c r="I37" i="1" s="1"/>
  <c r="C35" i="1" l="1"/>
  <c r="C37" i="1" s="1"/>
  <c r="C30" i="1"/>
  <c r="D35" i="1"/>
  <c r="D37" i="1" s="1"/>
  <c r="D30" i="1"/>
  <c r="E35" i="1"/>
  <c r="E37" i="1" s="1"/>
  <c r="E30" i="1"/>
  <c r="F35" i="1"/>
  <c r="F37" i="1" s="1"/>
  <c r="F30" i="1"/>
  <c r="G35" i="1"/>
  <c r="G37" i="1" s="1"/>
  <c r="G30" i="1"/>
</calcChain>
</file>

<file path=xl/sharedStrings.xml><?xml version="1.0" encoding="utf-8"?>
<sst xmlns="http://schemas.openxmlformats.org/spreadsheetml/2006/main" count="70" uniqueCount="45">
  <si>
    <t>Calcolo Coefficiente C</t>
  </si>
  <si>
    <t>Misuratori Convenzionali</t>
  </si>
  <si>
    <t>Misuratori SMART METER</t>
  </si>
  <si>
    <t>Allegato A Decreto del 26/08/1993 n.412</t>
  </si>
  <si>
    <t>Delibera 427 del 03/09/2015</t>
  </si>
  <si>
    <t>Comune</t>
  </si>
  <si>
    <t>Capo d'Or</t>
  </si>
  <si>
    <t>Capri Leone</t>
  </si>
  <si>
    <t>Rometta</t>
  </si>
  <si>
    <t>Torrenova</t>
  </si>
  <si>
    <t>S.Agata</t>
  </si>
  <si>
    <t>da 0 a 100</t>
  </si>
  <si>
    <t>da 0 a 60</t>
  </si>
  <si>
    <t>da 60 a 260</t>
  </si>
  <si>
    <t>N. fascia (200 m)</t>
  </si>
  <si>
    <t>N. fascia (100 m)</t>
  </si>
  <si>
    <t>Altitudine</t>
  </si>
  <si>
    <t>H</t>
  </si>
  <si>
    <t>1 fascia</t>
  </si>
  <si>
    <t>2 fascia</t>
  </si>
  <si>
    <t>3 fascia</t>
  </si>
  <si>
    <t>Gradi Giorno</t>
  </si>
  <si>
    <t>GG</t>
  </si>
  <si>
    <t>N.Giorni eserc</t>
  </si>
  <si>
    <t>ng</t>
  </si>
  <si>
    <t>Calcolo Coeff. C</t>
  </si>
  <si>
    <t>Caprileone</t>
  </si>
  <si>
    <t>Pb</t>
  </si>
  <si>
    <t>Press.Barometrica Assoluta</t>
  </si>
  <si>
    <t>Pm</t>
  </si>
  <si>
    <t>pressione relativa di misura convenz.</t>
  </si>
  <si>
    <t>pr</t>
  </si>
  <si>
    <t>pressione assoluta di riferimento</t>
  </si>
  <si>
    <t>Tr</t>
  </si>
  <si>
    <t>temperatura assoluta di riferimento</t>
  </si>
  <si>
    <t>Tmc</t>
  </si>
  <si>
    <t>temperatura assoluta di misura convenz.</t>
  </si>
  <si>
    <t>Misuratori "Convenzionali"</t>
  </si>
  <si>
    <t>Kp</t>
  </si>
  <si>
    <t>Pressione</t>
  </si>
  <si>
    <t>Kt</t>
  </si>
  <si>
    <t>Temperatura</t>
  </si>
  <si>
    <t>Coeff C</t>
  </si>
  <si>
    <t>(Kt x Kp)</t>
  </si>
  <si>
    <t>Misuratori "Smart Meter"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</si>
</sst>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0"/>
    <numFmt numFmtId="165" formatCode="0.000"/>
    <numFmt numFmtId="166" formatCode="0.00000"/>
    <numFmt numFmtId="167" formatCode="#,##0.000000"/>
  </numFmts>
  <fonts count="27" x14ac:knownFonts="1">
    <font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i/>
      <sz val="8"/>
      <name val="Arial"/>
      <family val="2"/>
    </font>
    <font>
      <b/>
      <i/>
      <sz val="16"/>
      <color rgb="FF000000"/>
      <name val="Times New Roman"/>
      <family val="1"/>
    </font>
    <font>
      <sz val="16"/>
      <name val="Arial"/>
      <family val="2"/>
    </font>
    <font>
      <i/>
      <sz val="10"/>
      <name val="Arial"/>
      <family val="2"/>
    </font>
    <font>
      <sz val="13"/>
      <name val="Arial"/>
      <family val="2"/>
    </font>
    <font>
      <i/>
      <sz val="13"/>
      <name val="Arial"/>
      <family val="2"/>
    </font>
    <font>
      <b/>
      <sz val="13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"/>
      <color rgb="FF0070C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ptos Narrow"/>
      <family val="2"/>
      <scheme val="minor"/>
    </font>
    <font>
      <sz val="10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4" xfId="0" applyFont="1" applyFill="1" applyBorder="1"/>
    <xf numFmtId="0" fontId="5" fillId="2" borderId="0" xfId="0" applyFont="1" applyFill="1"/>
    <xf numFmtId="0" fontId="5" fillId="2" borderId="5" xfId="0" applyFont="1" applyFill="1" applyBorder="1"/>
    <xf numFmtId="0" fontId="2" fillId="0" borderId="0" xfId="0" applyFont="1"/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0" borderId="4" xfId="0" applyFont="1" applyBorder="1"/>
    <xf numFmtId="0" fontId="3" fillId="0" borderId="8" xfId="0" applyFont="1" applyBorder="1"/>
    <xf numFmtId="0" fontId="3" fillId="0" borderId="10" xfId="0" applyFont="1" applyBorder="1"/>
    <xf numFmtId="0" fontId="0" fillId="0" borderId="4" xfId="0" applyBorder="1"/>
    <xf numFmtId="0" fontId="0" fillId="0" borderId="9" xfId="0" applyBorder="1"/>
    <xf numFmtId="0" fontId="3" fillId="0" borderId="0" xfId="0" applyFont="1" applyAlignment="1">
      <alignment horizontal="center"/>
    </xf>
    <xf numFmtId="0" fontId="7" fillId="0" borderId="0" xfId="0" applyFont="1"/>
    <xf numFmtId="164" fontId="4" fillId="0" borderId="8" xfId="0" applyNumberFormat="1" applyFont="1" applyBorder="1"/>
    <xf numFmtId="164" fontId="4" fillId="0" borderId="14" xfId="0" applyNumberFormat="1" applyFont="1" applyBorder="1"/>
    <xf numFmtId="164" fontId="4" fillId="0" borderId="12" xfId="0" applyNumberFormat="1" applyFont="1" applyBorder="1"/>
    <xf numFmtId="164" fontId="4" fillId="0" borderId="13" xfId="0" applyNumberFormat="1" applyFont="1" applyBorder="1"/>
    <xf numFmtId="165" fontId="4" fillId="0" borderId="8" xfId="0" applyNumberFormat="1" applyFont="1" applyBorder="1"/>
    <xf numFmtId="165" fontId="4" fillId="0" borderId="14" xfId="0" applyNumberFormat="1" applyFont="1" applyBorder="1"/>
    <xf numFmtId="165" fontId="4" fillId="0" borderId="12" xfId="0" applyNumberFormat="1" applyFont="1" applyBorder="1"/>
    <xf numFmtId="165" fontId="4" fillId="0" borderId="13" xfId="0" applyNumberFormat="1" applyFont="1" applyBorder="1"/>
    <xf numFmtId="166" fontId="4" fillId="0" borderId="8" xfId="0" applyNumberFormat="1" applyFont="1" applyBorder="1"/>
    <xf numFmtId="166" fontId="4" fillId="0" borderId="14" xfId="0" applyNumberFormat="1" applyFont="1" applyBorder="1"/>
    <xf numFmtId="166" fontId="4" fillId="0" borderId="12" xfId="0" applyNumberFormat="1" applyFont="1" applyBorder="1"/>
    <xf numFmtId="166" fontId="4" fillId="0" borderId="13" xfId="0" applyNumberFormat="1" applyFont="1" applyBorder="1"/>
    <xf numFmtId="165" fontId="4" fillId="0" borderId="17" xfId="0" applyNumberFormat="1" applyFont="1" applyBorder="1"/>
    <xf numFmtId="165" fontId="4" fillId="0" borderId="18" xfId="0" applyNumberFormat="1" applyFont="1" applyBorder="1"/>
    <xf numFmtId="165" fontId="4" fillId="0" borderId="19" xfId="0" applyNumberFormat="1" applyFont="1" applyBorder="1"/>
    <xf numFmtId="165" fontId="4" fillId="0" borderId="20" xfId="0" applyNumberFormat="1" applyFont="1" applyBorder="1"/>
    <xf numFmtId="165" fontId="4" fillId="0" borderId="21" xfId="0" applyNumberFormat="1" applyFont="1" applyBorder="1"/>
    <xf numFmtId="165" fontId="3" fillId="0" borderId="0" xfId="0" applyNumberFormat="1" applyFont="1"/>
    <xf numFmtId="165" fontId="4" fillId="0" borderId="0" xfId="0" applyNumberFormat="1" applyFont="1"/>
    <xf numFmtId="0" fontId="8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5" borderId="0" xfId="0" applyFont="1" applyFill="1"/>
    <xf numFmtId="0" fontId="10" fillId="0" borderId="0" xfId="0" applyFont="1"/>
    <xf numFmtId="164" fontId="3" fillId="5" borderId="11" xfId="0" applyNumberFormat="1" applyFont="1" applyFill="1" applyBorder="1"/>
    <xf numFmtId="164" fontId="4" fillId="5" borderId="8" xfId="0" applyNumberFormat="1" applyFont="1" applyFill="1" applyBorder="1"/>
    <xf numFmtId="164" fontId="4" fillId="5" borderId="14" xfId="0" applyNumberFormat="1" applyFont="1" applyFill="1" applyBorder="1"/>
    <xf numFmtId="0" fontId="11" fillId="6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167" fontId="13" fillId="6" borderId="11" xfId="0" applyNumberFormat="1" applyFont="1" applyFill="1" applyBorder="1" applyAlignment="1">
      <alignment vertical="center"/>
    </xf>
    <xf numFmtId="167" fontId="13" fillId="6" borderId="8" xfId="0" applyNumberFormat="1" applyFont="1" applyFill="1" applyBorder="1" applyAlignment="1">
      <alignment vertical="center"/>
    </xf>
    <xf numFmtId="167" fontId="13" fillId="6" borderId="14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164" fontId="2" fillId="0" borderId="4" xfId="0" applyNumberFormat="1" applyFont="1" applyBorder="1"/>
    <xf numFmtId="0" fontId="3" fillId="3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2" fillId="0" borderId="5" xfId="0" applyFont="1" applyBorder="1"/>
    <xf numFmtId="0" fontId="2" fillId="0" borderId="22" xfId="0" applyFont="1" applyBorder="1"/>
    <xf numFmtId="0" fontId="6" fillId="3" borderId="15" xfId="0" applyFont="1" applyFill="1" applyBorder="1"/>
    <xf numFmtId="0" fontId="6" fillId="3" borderId="23" xfId="0" applyFont="1" applyFill="1" applyBorder="1"/>
    <xf numFmtId="0" fontId="3" fillId="7" borderId="0" xfId="0" applyFont="1" applyFill="1"/>
    <xf numFmtId="0" fontId="15" fillId="3" borderId="0" xfId="0" applyFont="1" applyFill="1"/>
    <xf numFmtId="167" fontId="3" fillId="7" borderId="24" xfId="0" applyNumberFormat="1" applyFont="1" applyFill="1" applyBorder="1"/>
    <xf numFmtId="164" fontId="16" fillId="7" borderId="25" xfId="0" applyNumberFormat="1" applyFont="1" applyFill="1" applyBorder="1"/>
    <xf numFmtId="164" fontId="16" fillId="7" borderId="26" xfId="0" applyNumberFormat="1" applyFont="1" applyFill="1" applyBorder="1"/>
    <xf numFmtId="167" fontId="3" fillId="7" borderId="25" xfId="0" applyNumberFormat="1" applyFont="1" applyFill="1" applyBorder="1"/>
    <xf numFmtId="167" fontId="3" fillId="7" borderId="26" xfId="0" applyNumberFormat="1" applyFont="1" applyFill="1" applyBorder="1"/>
    <xf numFmtId="167" fontId="3" fillId="7" borderId="27" xfId="0" applyNumberFormat="1" applyFont="1" applyFill="1" applyBorder="1"/>
    <xf numFmtId="3" fontId="3" fillId="7" borderId="11" xfId="0" applyNumberFormat="1" applyFont="1" applyFill="1" applyBorder="1"/>
    <xf numFmtId="3" fontId="16" fillId="7" borderId="8" xfId="0" applyNumberFormat="1" applyFont="1" applyFill="1" applyBorder="1"/>
    <xf numFmtId="3" fontId="16" fillId="7" borderId="14" xfId="0" applyNumberFormat="1" applyFont="1" applyFill="1" applyBorder="1"/>
    <xf numFmtId="3" fontId="3" fillId="7" borderId="8" xfId="0" applyNumberFormat="1" applyFont="1" applyFill="1" applyBorder="1"/>
    <xf numFmtId="3" fontId="3" fillId="7" borderId="14" xfId="0" applyNumberFormat="1" applyFont="1" applyFill="1" applyBorder="1"/>
    <xf numFmtId="3" fontId="3" fillId="7" borderId="13" xfId="0" applyNumberFormat="1" applyFont="1" applyFill="1" applyBorder="1"/>
    <xf numFmtId="0" fontId="3" fillId="6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167" fontId="17" fillId="6" borderId="8" xfId="0" applyNumberFormat="1" applyFont="1" applyFill="1" applyBorder="1" applyAlignment="1">
      <alignment vertical="center"/>
    </xf>
    <xf numFmtId="167" fontId="17" fillId="6" borderId="14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167" fontId="13" fillId="6" borderId="28" xfId="0" applyNumberFormat="1" applyFont="1" applyFill="1" applyBorder="1" applyAlignment="1">
      <alignment vertical="center"/>
    </xf>
    <xf numFmtId="167" fontId="13" fillId="6" borderId="18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4" fontId="19" fillId="0" borderId="0" xfId="0" applyNumberFormat="1" applyFont="1"/>
    <xf numFmtId="164" fontId="19" fillId="0" borderId="9" xfId="0" applyNumberFormat="1" applyFont="1" applyBorder="1"/>
    <xf numFmtId="164" fontId="20" fillId="0" borderId="0" xfId="0" applyNumberFormat="1" applyFont="1"/>
    <xf numFmtId="0" fontId="21" fillId="0" borderId="4" xfId="0" applyFont="1" applyBorder="1"/>
    <xf numFmtId="0" fontId="22" fillId="0" borderId="0" xfId="0" applyFont="1"/>
    <xf numFmtId="0" fontId="22" fillId="0" borderId="8" xfId="0" applyFont="1" applyBorder="1"/>
    <xf numFmtId="0" fontId="21" fillId="0" borderId="0" xfId="0" applyFont="1"/>
    <xf numFmtId="0" fontId="23" fillId="3" borderId="0" xfId="0" applyFont="1" applyFill="1"/>
    <xf numFmtId="0" fontId="23" fillId="3" borderId="4" xfId="0" applyFont="1" applyFill="1" applyBorder="1"/>
    <xf numFmtId="0" fontId="23" fillId="3" borderId="9" xfId="0" applyFont="1" applyFill="1" applyBorder="1"/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24" fillId="0" borderId="8" xfId="0" applyFont="1" applyBorder="1"/>
    <xf numFmtId="0" fontId="24" fillId="0" borderId="10" xfId="0" applyFont="1" applyBorder="1"/>
    <xf numFmtId="0" fontId="25" fillId="0" borderId="0" xfId="0" applyFont="1"/>
    <xf numFmtId="0" fontId="24" fillId="0" borderId="12" xfId="0" applyFont="1" applyBorder="1"/>
    <xf numFmtId="0" fontId="24" fillId="0" borderId="13" xfId="0" applyFont="1" applyBorder="1"/>
    <xf numFmtId="0" fontId="24" fillId="0" borderId="14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26" fillId="0" borderId="8" xfId="0" applyFont="1" applyBorder="1"/>
    <xf numFmtId="0" fontId="26" fillId="0" borderId="10" xfId="0" applyFont="1" applyBorder="1"/>
    <xf numFmtId="0" fontId="25" fillId="0" borderId="4" xfId="0" applyFont="1" applyBorder="1"/>
    <xf numFmtId="0" fontId="25" fillId="0" borderId="9" xfId="0" applyFont="1" applyBorder="1"/>
    <xf numFmtId="0" fontId="4" fillId="4" borderId="11" xfId="0" applyFont="1" applyFill="1" applyBorder="1"/>
    <xf numFmtId="0" fontId="26" fillId="4" borderId="8" xfId="0" applyFont="1" applyFill="1" applyBorder="1"/>
    <xf numFmtId="0" fontId="4" fillId="0" borderId="4" xfId="0" applyFont="1" applyBorder="1"/>
    <xf numFmtId="0" fontId="4" fillId="0" borderId="15" xfId="0" applyFont="1" applyBorder="1"/>
    <xf numFmtId="0" fontId="4" fillId="0" borderId="9" xfId="0" applyFont="1" applyBorder="1"/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right" vertical="center"/>
    </xf>
    <xf numFmtId="0" fontId="26" fillId="0" borderId="8" xfId="0" applyFont="1" applyBorder="1" applyAlignment="1">
      <alignment horizontal="right" vertical="center"/>
    </xf>
    <xf numFmtId="0" fontId="26" fillId="0" borderId="10" xfId="0" applyFont="1" applyBorder="1" applyAlignment="1">
      <alignment horizontal="right" vertical="center"/>
    </xf>
    <xf numFmtId="0" fontId="4" fillId="0" borderId="0" xfId="0" applyFont="1" applyAlignment="1">
      <alignment wrapText="1"/>
    </xf>
    <xf numFmtId="0" fontId="25" fillId="0" borderId="15" xfId="0" applyFont="1" applyBorder="1"/>
    <xf numFmtId="0" fontId="26" fillId="0" borderId="8" xfId="0" applyFont="1" applyFill="1" applyBorder="1"/>
    <xf numFmtId="0" fontId="26" fillId="0" borderId="10" xfId="0" applyFont="1" applyFill="1" applyBorder="1"/>
    <xf numFmtId="0" fontId="24" fillId="0" borderId="0" xfId="0" applyFont="1"/>
    <xf numFmtId="0" fontId="24" fillId="0" borderId="9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11" xfId="0" applyNumberFormat="1" applyFont="1" applyBorder="1"/>
    <xf numFmtId="165" fontId="4" fillId="0" borderId="11" xfId="0" applyNumberFormat="1" applyFont="1" applyBorder="1"/>
    <xf numFmtId="166" fontId="4" fillId="0" borderId="11" xfId="0" applyNumberFormat="1" applyFont="1" applyBorder="1"/>
    <xf numFmtId="165" fontId="4" fillId="0" borderId="16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61C7B-6D9C-42F0-B033-8C88B010FC5B}">
  <dimension ref="A1:K38"/>
  <sheetViews>
    <sheetView tabSelected="1" workbookViewId="0">
      <selection activeCell="L5" sqref="L5"/>
    </sheetView>
  </sheetViews>
  <sheetFormatPr defaultRowHeight="14.4" x14ac:dyDescent="0.3"/>
  <cols>
    <col min="1" max="1" width="18.109375" customWidth="1"/>
    <col min="2" max="2" width="25.44140625" customWidth="1"/>
    <col min="3" max="3" width="13.109375" customWidth="1"/>
    <col min="4" max="4" width="14" customWidth="1"/>
    <col min="5" max="5" width="11.33203125" customWidth="1"/>
    <col min="6" max="7" width="12.109375" customWidth="1"/>
    <col min="8" max="8" width="1.88671875" customWidth="1"/>
    <col min="9" max="9" width="13.5546875" customWidth="1"/>
    <col min="10" max="10" width="11.5546875" customWidth="1"/>
    <col min="11" max="11" width="12.5546875" customWidth="1"/>
  </cols>
  <sheetData>
    <row r="1" spans="1:11" ht="15" thickBot="1" x14ac:dyDescent="0.35"/>
    <row r="2" spans="1:11" ht="24" thickBot="1" x14ac:dyDescent="0.5">
      <c r="A2" s="1"/>
      <c r="C2" s="2" t="s">
        <v>0</v>
      </c>
      <c r="D2" s="3"/>
      <c r="E2" s="3"/>
      <c r="F2" s="3"/>
      <c r="G2" s="3"/>
      <c r="H2" s="3"/>
      <c r="I2" s="3"/>
      <c r="J2" s="3"/>
      <c r="K2" s="4"/>
    </row>
    <row r="3" spans="1:11" ht="25.2" customHeight="1" thickBot="1" x14ac:dyDescent="0.35">
      <c r="C3" s="5" t="s">
        <v>1</v>
      </c>
      <c r="D3" s="6"/>
      <c r="E3" s="6"/>
      <c r="F3" s="7"/>
      <c r="G3" s="8"/>
      <c r="I3" s="9" t="s">
        <v>2</v>
      </c>
      <c r="J3" s="10"/>
      <c r="K3" s="11"/>
    </row>
    <row r="4" spans="1:11" ht="13.8" customHeight="1" x14ac:dyDescent="0.3">
      <c r="C4" s="12" t="s">
        <v>3</v>
      </c>
      <c r="D4" s="13"/>
      <c r="I4" s="12" t="s">
        <v>4</v>
      </c>
    </row>
    <row r="5" spans="1:11" ht="15.6" x14ac:dyDescent="0.3">
      <c r="C5" s="14" t="s">
        <v>5</v>
      </c>
      <c r="D5" s="14"/>
      <c r="E5" s="14"/>
      <c r="F5" s="15"/>
      <c r="G5" s="15"/>
      <c r="I5" s="16" t="s">
        <v>5</v>
      </c>
      <c r="J5" s="16"/>
      <c r="K5" s="17"/>
    </row>
    <row r="6" spans="1:11" s="13" customFormat="1" ht="16.2" thickBot="1" x14ac:dyDescent="0.35"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1"/>
      <c r="I6" s="20" t="s">
        <v>7</v>
      </c>
      <c r="J6" s="22" t="s">
        <v>8</v>
      </c>
      <c r="K6" s="23"/>
    </row>
    <row r="7" spans="1:11" s="12" customFormat="1" ht="13.2" x14ac:dyDescent="0.25">
      <c r="C7" s="101"/>
      <c r="D7" s="102"/>
      <c r="E7" s="102"/>
      <c r="F7" s="103"/>
      <c r="G7" s="103"/>
      <c r="H7" s="104"/>
      <c r="I7" s="105" t="s">
        <v>11</v>
      </c>
      <c r="J7" s="106" t="s">
        <v>12</v>
      </c>
      <c r="K7" s="107" t="s">
        <v>13</v>
      </c>
    </row>
    <row r="8" spans="1:11" s="113" customFormat="1" ht="13.8" x14ac:dyDescent="0.3">
      <c r="A8" s="108" t="s">
        <v>14</v>
      </c>
      <c r="B8" s="109"/>
      <c r="C8" s="110"/>
      <c r="D8" s="111"/>
      <c r="E8" s="112"/>
      <c r="F8" s="111"/>
      <c r="G8" s="111"/>
      <c r="I8" s="114">
        <v>-2</v>
      </c>
      <c r="J8" s="115">
        <v>-3</v>
      </c>
      <c r="K8" s="116">
        <v>-2</v>
      </c>
    </row>
    <row r="9" spans="1:11" s="113" customFormat="1" ht="13.8" x14ac:dyDescent="0.3">
      <c r="A9" s="108" t="s">
        <v>15</v>
      </c>
      <c r="B9" s="109"/>
      <c r="C9" s="110"/>
      <c r="D9" s="111"/>
      <c r="E9" s="112"/>
      <c r="F9" s="111"/>
      <c r="G9" s="111"/>
      <c r="I9" s="117"/>
      <c r="J9" s="118"/>
      <c r="K9" s="119"/>
    </row>
    <row r="10" spans="1:11" s="113" customFormat="1" ht="13.8" x14ac:dyDescent="0.3">
      <c r="A10" s="108" t="s">
        <v>16</v>
      </c>
      <c r="B10" s="109" t="s">
        <v>17</v>
      </c>
      <c r="C10" s="110">
        <v>8</v>
      </c>
      <c r="D10" s="120">
        <v>400</v>
      </c>
      <c r="E10" s="121">
        <v>560</v>
      </c>
      <c r="F10" s="120">
        <v>10</v>
      </c>
      <c r="G10" s="120">
        <v>30</v>
      </c>
      <c r="J10" s="122"/>
      <c r="K10" s="123"/>
    </row>
    <row r="11" spans="1:11" s="113" customFormat="1" ht="13.8" x14ac:dyDescent="0.3">
      <c r="A11" s="108" t="s">
        <v>18</v>
      </c>
      <c r="B11" s="109"/>
      <c r="C11" s="124"/>
      <c r="D11" s="120">
        <v>300</v>
      </c>
      <c r="E11" s="121">
        <v>460</v>
      </c>
      <c r="F11" s="125"/>
      <c r="G11" s="125"/>
      <c r="I11" s="126"/>
      <c r="J11" s="127"/>
      <c r="K11" s="128"/>
    </row>
    <row r="12" spans="1:11" s="113" customFormat="1" ht="13.8" x14ac:dyDescent="0.3">
      <c r="A12" s="108" t="s">
        <v>19</v>
      </c>
      <c r="B12" s="109"/>
      <c r="C12" s="124"/>
      <c r="D12" s="136">
        <v>100</v>
      </c>
      <c r="E12" s="121">
        <v>260</v>
      </c>
      <c r="F12" s="125"/>
      <c r="G12" s="125"/>
      <c r="I12" s="117">
        <f>(D10+100+(I8*200))/2</f>
        <v>50</v>
      </c>
      <c r="J12" s="122"/>
      <c r="K12" s="119">
        <f>(E10+100+(K8*200))/2</f>
        <v>130</v>
      </c>
    </row>
    <row r="13" spans="1:11" s="113" customFormat="1" ht="13.8" x14ac:dyDescent="0.3">
      <c r="A13" s="108" t="s">
        <v>20</v>
      </c>
      <c r="B13" s="109"/>
      <c r="C13" s="124"/>
      <c r="D13" s="136">
        <v>0</v>
      </c>
      <c r="E13" s="137">
        <v>60</v>
      </c>
      <c r="F13" s="125"/>
      <c r="G13" s="125"/>
      <c r="J13" s="118">
        <f>(E10+100+(J8*200))/2</f>
        <v>30</v>
      </c>
      <c r="K13" s="123"/>
    </row>
    <row r="14" spans="1:11" s="113" customFormat="1" ht="13.8" x14ac:dyDescent="0.3">
      <c r="A14" s="108"/>
      <c r="B14" s="109"/>
      <c r="C14" s="124"/>
      <c r="D14" s="125"/>
      <c r="E14" s="137">
        <v>0</v>
      </c>
      <c r="F14" s="125"/>
      <c r="G14" s="125"/>
      <c r="I14" s="126"/>
      <c r="J14" s="127"/>
      <c r="K14" s="128"/>
    </row>
    <row r="15" spans="1:11" s="113" customFormat="1" ht="18.600000000000001" customHeight="1" x14ac:dyDescent="0.3">
      <c r="A15" s="129" t="s">
        <v>21</v>
      </c>
      <c r="B15" s="130" t="s">
        <v>22</v>
      </c>
      <c r="C15" s="131">
        <v>640</v>
      </c>
      <c r="D15" s="132">
        <v>1310</v>
      </c>
      <c r="E15" s="133">
        <v>1584</v>
      </c>
      <c r="F15" s="132">
        <v>654</v>
      </c>
      <c r="G15" s="132">
        <v>678</v>
      </c>
      <c r="H15" s="134"/>
      <c r="I15" s="122"/>
      <c r="J15" s="135"/>
      <c r="K15" s="123"/>
    </row>
    <row r="16" spans="1:11" s="113" customFormat="1" ht="13.8" x14ac:dyDescent="0.3">
      <c r="A16" s="108" t="s">
        <v>23</v>
      </c>
      <c r="B16" s="109" t="s">
        <v>24</v>
      </c>
      <c r="C16" s="110">
        <v>121</v>
      </c>
      <c r="D16" s="120">
        <v>137</v>
      </c>
      <c r="E16" s="121">
        <v>166</v>
      </c>
      <c r="F16" s="120">
        <v>121</v>
      </c>
      <c r="G16" s="120">
        <v>121</v>
      </c>
      <c r="I16" s="122"/>
      <c r="J16" s="135"/>
      <c r="K16" s="123"/>
    </row>
    <row r="17" spans="1:11" s="113" customFormat="1" thickBot="1" x14ac:dyDescent="0.35">
      <c r="A17" s="12"/>
      <c r="B17" s="12"/>
      <c r="C17" s="126"/>
      <c r="D17" s="138"/>
      <c r="E17" s="139"/>
      <c r="F17" s="138"/>
      <c r="G17" s="138"/>
      <c r="I17" s="122"/>
      <c r="J17" s="135"/>
      <c r="K17" s="123"/>
    </row>
    <row r="18" spans="1:11" s="113" customFormat="1" thickBot="1" x14ac:dyDescent="0.35">
      <c r="A18" s="12"/>
      <c r="B18" s="12"/>
      <c r="C18" s="140" t="s">
        <v>25</v>
      </c>
      <c r="D18" s="141" t="s">
        <v>26</v>
      </c>
      <c r="E18" s="142" t="s">
        <v>8</v>
      </c>
      <c r="F18" s="143"/>
      <c r="G18" s="143"/>
      <c r="I18" s="122"/>
      <c r="J18" s="135"/>
      <c r="K18" s="123"/>
    </row>
    <row r="19" spans="1:11" s="113" customFormat="1" ht="13.8" x14ac:dyDescent="0.3">
      <c r="A19" s="12" t="s">
        <v>27</v>
      </c>
      <c r="B19" s="58" t="s">
        <v>28</v>
      </c>
      <c r="C19" s="144">
        <f>(1.01325*(1-2.25577*10^-5*C10)^5.2559)</f>
        <v>1.0122893133947424</v>
      </c>
      <c r="D19" s="31">
        <f>(1.01325*(1-2.25577*10^-5*D10)^5.2559)</f>
        <v>0.96611087631812553</v>
      </c>
      <c r="E19" s="32">
        <f>(1.01325*(1-2.25577*10^-5*E10)^5.2559)</f>
        <v>0.94775987666805539</v>
      </c>
      <c r="F19" s="31">
        <f>(1.01325*(1-2.25577*10^-5*F10)^5.2559)</f>
        <v>1.0120492570232669</v>
      </c>
      <c r="G19" s="31">
        <f>(1.01325*(1-2.25577*10^-5*G10)^5.2559)</f>
        <v>1.0096512276026042</v>
      </c>
      <c r="I19" s="33">
        <f>(1.01325*(1-2.25577*10^-5*I12)^5.2559)</f>
        <v>1.0072578012517877</v>
      </c>
      <c r="J19" s="34">
        <f>(1.01325*(1-2.25577*10^-5*J13)^5.2559)</f>
        <v>1.0096512276026042</v>
      </c>
      <c r="K19" s="32">
        <f>(1.01325*(1-2.25577*10^-5*K12)^5.2559)</f>
        <v>0.99772999139748197</v>
      </c>
    </row>
    <row r="20" spans="1:11" s="113" customFormat="1" ht="13.8" x14ac:dyDescent="0.3">
      <c r="A20" s="12" t="s">
        <v>29</v>
      </c>
      <c r="B20" s="58" t="s">
        <v>30</v>
      </c>
      <c r="C20" s="145">
        <v>0.02</v>
      </c>
      <c r="D20" s="35">
        <v>0.02</v>
      </c>
      <c r="E20" s="36">
        <v>0.02</v>
      </c>
      <c r="F20" s="35">
        <v>0.02</v>
      </c>
      <c r="G20" s="35">
        <v>0.02</v>
      </c>
      <c r="I20" s="37">
        <v>0.02</v>
      </c>
      <c r="J20" s="38">
        <v>0.02</v>
      </c>
      <c r="K20" s="36">
        <v>0.02</v>
      </c>
    </row>
    <row r="21" spans="1:11" s="113" customFormat="1" ht="13.8" x14ac:dyDescent="0.3">
      <c r="A21" s="12" t="s">
        <v>31</v>
      </c>
      <c r="B21" s="58" t="s">
        <v>32</v>
      </c>
      <c r="C21" s="146">
        <v>1.01325</v>
      </c>
      <c r="D21" s="39">
        <v>1.01325</v>
      </c>
      <c r="E21" s="40">
        <v>1.01325</v>
      </c>
      <c r="F21" s="39">
        <v>1.01325</v>
      </c>
      <c r="G21" s="39">
        <v>1.01325</v>
      </c>
      <c r="I21" s="41">
        <v>1.01325</v>
      </c>
      <c r="J21" s="42">
        <v>1.01325</v>
      </c>
      <c r="K21" s="40">
        <v>1.01325</v>
      </c>
    </row>
    <row r="22" spans="1:11" s="113" customFormat="1" ht="13.8" x14ac:dyDescent="0.3">
      <c r="A22" s="12" t="s">
        <v>33</v>
      </c>
      <c r="B22" s="58" t="s">
        <v>34</v>
      </c>
      <c r="C22" s="145">
        <v>288.14999999999998</v>
      </c>
      <c r="D22" s="35">
        <v>288.14999999999998</v>
      </c>
      <c r="E22" s="36">
        <v>288.14999999999998</v>
      </c>
      <c r="F22" s="35">
        <v>288.14999999999998</v>
      </c>
      <c r="G22" s="35">
        <v>288.14999999999998</v>
      </c>
      <c r="I22" s="37">
        <v>288.14999999999998</v>
      </c>
      <c r="J22" s="38">
        <v>288.14999999999998</v>
      </c>
      <c r="K22" s="36">
        <v>288.14999999999998</v>
      </c>
    </row>
    <row r="23" spans="1:11" s="113" customFormat="1" thickBot="1" x14ac:dyDescent="0.35">
      <c r="A23" s="12" t="s">
        <v>35</v>
      </c>
      <c r="B23" s="58" t="s">
        <v>36</v>
      </c>
      <c r="C23" s="147">
        <f>273.15+(22-(C15/C16))</f>
        <v>289.86074380165286</v>
      </c>
      <c r="D23" s="43">
        <f>273.15+(22-(D15/D16))</f>
        <v>285.58795620437957</v>
      </c>
      <c r="E23" s="44">
        <f>273.15+(22-(E15/E16))</f>
        <v>285.60783132530116</v>
      </c>
      <c r="F23" s="43">
        <f>273.15+(22-(F15/F16))</f>
        <v>289.74504132231402</v>
      </c>
      <c r="G23" s="43">
        <f>273.15+(22-(G15/G16))</f>
        <v>289.54669421487603</v>
      </c>
      <c r="I23" s="45">
        <f>273.15+(22-(D15/D16))</f>
        <v>285.58795620437957</v>
      </c>
      <c r="J23" s="46">
        <f>273.15+(22-(E15/E16))</f>
        <v>285.60783132530116</v>
      </c>
      <c r="K23" s="47">
        <f>273.15+(22-(F15/F16))</f>
        <v>289.74504132231402</v>
      </c>
    </row>
    <row r="24" spans="1:11" ht="16.2" thickBot="1" x14ac:dyDescent="0.35">
      <c r="A24" s="13"/>
      <c r="B24" s="30"/>
      <c r="C24" s="48"/>
      <c r="D24" s="49"/>
      <c r="E24" s="49"/>
      <c r="F24" s="49"/>
      <c r="G24" s="49"/>
      <c r="I24" s="49"/>
      <c r="J24" s="49"/>
      <c r="K24" s="49"/>
    </row>
    <row r="25" spans="1:11" ht="26.4" customHeight="1" thickBot="1" x14ac:dyDescent="0.35">
      <c r="A25" s="50"/>
      <c r="C25" s="51" t="s">
        <v>37</v>
      </c>
      <c r="D25" s="52"/>
      <c r="E25" s="52"/>
      <c r="F25" s="53"/>
      <c r="G25" s="54"/>
    </row>
    <row r="26" spans="1:11" ht="15.6" customHeight="1" x14ac:dyDescent="0.3">
      <c r="C26" s="55"/>
      <c r="D26" s="56"/>
      <c r="E26" s="29"/>
      <c r="F26" s="29"/>
      <c r="G26" s="29"/>
    </row>
    <row r="27" spans="1:11" ht="15.6" x14ac:dyDescent="0.3">
      <c r="A27" s="13"/>
      <c r="B27" s="13"/>
      <c r="C27" s="18" t="s">
        <v>6</v>
      </c>
      <c r="D27" s="19" t="s">
        <v>7</v>
      </c>
      <c r="E27" s="19" t="s">
        <v>8</v>
      </c>
      <c r="F27" s="20" t="s">
        <v>9</v>
      </c>
      <c r="G27" s="20" t="s">
        <v>10</v>
      </c>
    </row>
    <row r="28" spans="1:11" ht="15.6" x14ac:dyDescent="0.3">
      <c r="A28" s="57" t="s">
        <v>38</v>
      </c>
      <c r="B28" s="58" t="s">
        <v>39</v>
      </c>
      <c r="C28" s="59">
        <f>(C19+C20)/C21</f>
        <v>1.0187903413715691</v>
      </c>
      <c r="D28" s="60">
        <f>(D19+D20)/D21</f>
        <v>0.97321576740007454</v>
      </c>
      <c r="E28" s="61">
        <f>(E19+E20)/E21</f>
        <v>0.95510473887792291</v>
      </c>
      <c r="F28" s="61">
        <f>(F19+F20)/F21</f>
        <v>1.0185534241532366</v>
      </c>
      <c r="G28" s="61">
        <f>(G19+G20)/G21</f>
        <v>1.016186753123715</v>
      </c>
    </row>
    <row r="29" spans="1:11" ht="15.6" x14ac:dyDescent="0.3">
      <c r="A29" s="57" t="s">
        <v>40</v>
      </c>
      <c r="B29" s="58" t="s">
        <v>41</v>
      </c>
      <c r="C29" s="59">
        <f>C22/C23</f>
        <v>0.99409804936254664</v>
      </c>
      <c r="D29" s="60">
        <f>D22/D23</f>
        <v>1.0089711198948002</v>
      </c>
      <c r="E29" s="61">
        <f>E22/E23</f>
        <v>1.0089009067535104</v>
      </c>
      <c r="F29" s="61">
        <f>F22/F23</f>
        <v>0.99449501770579152</v>
      </c>
      <c r="G29" s="61">
        <f>G22/G23</f>
        <v>0.99517627297157274</v>
      </c>
    </row>
    <row r="30" spans="1:11" s="67" customFormat="1" ht="31.8" customHeight="1" x14ac:dyDescent="0.3">
      <c r="A30" s="62" t="s">
        <v>42</v>
      </c>
      <c r="B30" s="63" t="s">
        <v>43</v>
      </c>
      <c r="C30" s="64">
        <f>C28*C29</f>
        <v>1.0127774910668799</v>
      </c>
      <c r="D30" s="65">
        <f>D28*D29</f>
        <v>0.98194660273293055</v>
      </c>
      <c r="E30" s="66">
        <f>E28*E29</f>
        <v>0.96360603709851123</v>
      </c>
      <c r="F30" s="66">
        <f>F28*F29</f>
        <v>1.0129463055875676</v>
      </c>
      <c r="G30" s="66">
        <f>G28*G29</f>
        <v>1.0112849456167423</v>
      </c>
    </row>
    <row r="31" spans="1:11" ht="16.2" thickBot="1" x14ac:dyDescent="0.35">
      <c r="A31" s="13"/>
      <c r="B31" s="13"/>
      <c r="C31" s="13"/>
      <c r="D31" s="13"/>
      <c r="E31" s="13"/>
      <c r="F31" s="13"/>
      <c r="G31" s="13"/>
    </row>
    <row r="32" spans="1:11" ht="24.6" customHeight="1" thickBot="1" x14ac:dyDescent="0.35">
      <c r="A32" s="13"/>
      <c r="B32" s="13"/>
      <c r="C32" s="51" t="s">
        <v>44</v>
      </c>
      <c r="D32" s="52"/>
      <c r="E32" s="52"/>
      <c r="F32" s="52"/>
      <c r="G32" s="52"/>
      <c r="H32" s="52"/>
      <c r="I32" s="52"/>
      <c r="J32" s="52"/>
      <c r="K32" s="69"/>
    </row>
    <row r="33" spans="1:11" ht="16.2" thickBot="1" x14ac:dyDescent="0.35">
      <c r="A33" s="13"/>
      <c r="B33" s="13"/>
      <c r="C33" s="18" t="s">
        <v>6</v>
      </c>
      <c r="D33" s="13"/>
      <c r="E33" s="13"/>
      <c r="F33" s="18" t="s">
        <v>9</v>
      </c>
      <c r="G33" s="18" t="s">
        <v>10</v>
      </c>
      <c r="H33" s="21"/>
      <c r="I33" s="18" t="s">
        <v>7</v>
      </c>
      <c r="J33" s="70" t="s">
        <v>8</v>
      </c>
      <c r="K33" s="71"/>
    </row>
    <row r="34" spans="1:11" ht="16.2" thickBot="1" x14ac:dyDescent="0.35">
      <c r="A34" s="25" t="s">
        <v>16</v>
      </c>
      <c r="B34" s="26" t="s">
        <v>17</v>
      </c>
      <c r="C34" s="24"/>
      <c r="D34" s="13"/>
      <c r="E34" s="13"/>
      <c r="F34" s="72"/>
      <c r="G34" s="73"/>
      <c r="H34" s="21"/>
      <c r="I34" s="74" t="s">
        <v>11</v>
      </c>
      <c r="J34" s="75" t="s">
        <v>12</v>
      </c>
      <c r="K34" s="75" t="s">
        <v>13</v>
      </c>
    </row>
    <row r="35" spans="1:11" ht="15.6" x14ac:dyDescent="0.3">
      <c r="A35" s="76" t="s">
        <v>38</v>
      </c>
      <c r="B35" s="77" t="s">
        <v>39</v>
      </c>
      <c r="C35" s="78">
        <f>C28</f>
        <v>1.0187903413715691</v>
      </c>
      <c r="D35" s="79">
        <f>D28</f>
        <v>0.97321576740007454</v>
      </c>
      <c r="E35" s="80">
        <f>E28</f>
        <v>0.95510473887792291</v>
      </c>
      <c r="F35" s="81">
        <f>F28</f>
        <v>1.0185534241532366</v>
      </c>
      <c r="G35" s="82">
        <f>G28</f>
        <v>1.016186753123715</v>
      </c>
      <c r="H35" s="13"/>
      <c r="I35" s="83">
        <f>(I19+I20)/I21</f>
        <v>1.0138246249709228</v>
      </c>
      <c r="J35" s="83">
        <f>(J19+J20)/J21</f>
        <v>1.016186753123715</v>
      </c>
      <c r="K35" s="82">
        <f>(K19+K20)/K21</f>
        <v>1.0044214077448625</v>
      </c>
    </row>
    <row r="36" spans="1:11" ht="15.6" x14ac:dyDescent="0.3">
      <c r="A36" s="76" t="s">
        <v>40</v>
      </c>
      <c r="B36" s="58" t="s">
        <v>41</v>
      </c>
      <c r="C36" s="84">
        <v>1</v>
      </c>
      <c r="D36" s="85">
        <v>1</v>
      </c>
      <c r="E36" s="86">
        <v>1</v>
      </c>
      <c r="F36" s="87">
        <v>1</v>
      </c>
      <c r="G36" s="88">
        <v>1</v>
      </c>
      <c r="H36" s="13"/>
      <c r="I36" s="89">
        <v>1</v>
      </c>
      <c r="J36" s="89">
        <v>1</v>
      </c>
      <c r="K36" s="88">
        <v>1</v>
      </c>
    </row>
    <row r="37" spans="1:11" s="97" customFormat="1" ht="27" customHeight="1" thickBot="1" x14ac:dyDescent="0.35">
      <c r="A37" s="90" t="s">
        <v>42</v>
      </c>
      <c r="B37" s="91" t="s">
        <v>43</v>
      </c>
      <c r="C37" s="64">
        <f>C35*C36</f>
        <v>1.0187903413715691</v>
      </c>
      <c r="D37" s="92">
        <f>D35*D36</f>
        <v>0.97321576740007454</v>
      </c>
      <c r="E37" s="93">
        <f>E35*E36</f>
        <v>0.95510473887792291</v>
      </c>
      <c r="F37" s="66">
        <f>F35*F36</f>
        <v>1.0185534241532366</v>
      </c>
      <c r="G37" s="66">
        <f>G35*G36</f>
        <v>1.016186753123715</v>
      </c>
      <c r="H37" s="94"/>
      <c r="I37" s="95">
        <f>I35*I36</f>
        <v>1.0138246249709228</v>
      </c>
      <c r="J37" s="95">
        <f>J35*J36</f>
        <v>1.016186753123715</v>
      </c>
      <c r="K37" s="96">
        <f>K35*K36</f>
        <v>1.0044214077448625</v>
      </c>
    </row>
    <row r="38" spans="1:11" ht="15.6" x14ac:dyDescent="0.3">
      <c r="A38" s="13"/>
      <c r="B38" s="58"/>
      <c r="C38" s="68"/>
      <c r="D38" s="98"/>
      <c r="E38" s="99"/>
      <c r="F38" s="100"/>
      <c r="G38" s="100"/>
      <c r="I38" s="27"/>
      <c r="J38" s="28"/>
      <c r="K38" s="28"/>
    </row>
  </sheetData>
  <mergeCells count="10">
    <mergeCell ref="C18:E18"/>
    <mergeCell ref="C25:G25"/>
    <mergeCell ref="C32:K32"/>
    <mergeCell ref="J33:K33"/>
    <mergeCell ref="C2:K2"/>
    <mergeCell ref="C3:G3"/>
    <mergeCell ref="I3:K3"/>
    <mergeCell ref="C5:G5"/>
    <mergeCell ref="I5:K5"/>
    <mergeCell ref="J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 ARMARO</dc:creator>
  <cp:lastModifiedBy>PATRIZIA ARMARO</cp:lastModifiedBy>
  <dcterms:created xsi:type="dcterms:W3CDTF">2024-10-30T07:36:37Z</dcterms:created>
  <dcterms:modified xsi:type="dcterms:W3CDTF">2024-10-30T07:40:29Z</dcterms:modified>
</cp:coreProperties>
</file>